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I75" i="1" s="1"/>
  <c r="H75" i="1"/>
  <c r="G75" i="1"/>
  <c r="F75" i="1"/>
  <c r="E75" i="1"/>
  <c r="D75" i="1"/>
  <c r="F74" i="1"/>
  <c r="I74" i="1" s="1"/>
  <c r="F73" i="1"/>
  <c r="I73" i="1" s="1"/>
  <c r="F72" i="1"/>
  <c r="I72" i="1" s="1"/>
  <c r="I71" i="1" s="1"/>
  <c r="H71" i="1"/>
  <c r="G71" i="1"/>
  <c r="F71" i="1"/>
  <c r="E71" i="1"/>
  <c r="D71" i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I63" i="1" s="1"/>
  <c r="H63" i="1"/>
  <c r="G63" i="1"/>
  <c r="F63" i="1"/>
  <c r="E63" i="1"/>
  <c r="D63" i="1"/>
  <c r="F62" i="1"/>
  <c r="I62" i="1" s="1"/>
  <c r="F61" i="1"/>
  <c r="I61" i="1" s="1"/>
  <c r="F60" i="1"/>
  <c r="I60" i="1" s="1"/>
  <c r="I59" i="1" s="1"/>
  <c r="H59" i="1"/>
  <c r="G59" i="1"/>
  <c r="F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I49" i="1" s="1"/>
  <c r="H49" i="1"/>
  <c r="G49" i="1"/>
  <c r="F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I39" i="1" s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I29" i="1" s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H83" i="1" s="1"/>
  <c r="G19" i="1"/>
  <c r="G83" i="1" s="1"/>
  <c r="F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I11" i="1" s="1"/>
  <c r="I83" i="1" s="1"/>
  <c r="F11" i="1"/>
  <c r="F83" i="1" s="1"/>
  <c r="E11" i="1"/>
  <c r="E83" i="1" s="1"/>
  <c r="D11" i="1"/>
  <c r="D83" i="1" s="1"/>
  <c r="B5" i="1"/>
  <c r="B2" i="1"/>
  <c r="O58" i="1" l="1"/>
  <c r="O57" i="1"/>
  <c r="O56" i="1"/>
  <c r="O55" i="1"/>
  <c r="O54" i="1"/>
  <c r="O53" i="1"/>
  <c r="O52" i="1"/>
  <c r="O51" i="1"/>
  <c r="O50" i="1"/>
  <c r="N49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<sst xmlns="http://schemas.openxmlformats.org/spreadsheetml/2006/main" count="86" uniqueCount="86">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</sst>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4" fontId="2" fillId="0" borderId="0" xfId="0" applyNumberFormat="1" applyFont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Border="1"/>
    <xf numFmtId="164" fontId="2" fillId="0" borderId="0" xfId="0" applyNumberFormat="1" applyFont="1" applyBorder="1"/>
    <xf numFmtId="43" fontId="2" fillId="0" borderId="0" xfId="0" applyNumberFormat="1" applyFont="1" applyBorder="1"/>
    <xf numFmtId="10" fontId="2" fillId="0" borderId="0" xfId="2" applyNumberFormat="1" applyFont="1" applyBorder="1"/>
    <xf numFmtId="4" fontId="2" fillId="0" borderId="0" xfId="0" applyNumberFormat="1" applyFont="1" applyBorder="1"/>
    <xf numFmtId="164" fontId="9" fillId="0" borderId="17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abril al 30 de junio de 2021</v>
          </cell>
        </row>
      </sheetData>
      <sheetData sheetId="8">
        <row r="4">
          <cell r="B4" t="str">
            <v xml:space="preserve">TECNOLÓGICO DE ESTUDIOS SUPERIORES DE CHIMALHUACÁN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D87" sqref="D87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43" t="str">
        <f>+[1]INGRESOS!B4</f>
        <v xml:space="preserve">TECNOLÓGICO DE ESTUDIOS SUPERIORES DE CHIMALHUACÁN (TESCHI) </v>
      </c>
      <c r="C2" s="44"/>
      <c r="D2" s="44"/>
      <c r="E2" s="44"/>
      <c r="F2" s="44"/>
      <c r="G2" s="44"/>
      <c r="H2" s="44"/>
      <c r="I2" s="45"/>
    </row>
    <row r="3" spans="2:13" ht="16.5" customHeight="1" x14ac:dyDescent="0.15">
      <c r="B3" s="46" t="s">
        <v>0</v>
      </c>
      <c r="C3" s="47"/>
      <c r="D3" s="47"/>
      <c r="E3" s="47"/>
      <c r="F3" s="47"/>
      <c r="G3" s="47"/>
      <c r="H3" s="47"/>
      <c r="I3" s="48"/>
    </row>
    <row r="4" spans="2:13" ht="16.5" customHeight="1" x14ac:dyDescent="0.15">
      <c r="B4" s="49" t="s">
        <v>1</v>
      </c>
      <c r="C4" s="50"/>
      <c r="D4" s="50"/>
      <c r="E4" s="50"/>
      <c r="F4" s="50"/>
      <c r="G4" s="50"/>
      <c r="H4" s="50"/>
      <c r="I4" s="51"/>
    </row>
    <row r="5" spans="2:13" ht="16.5" customHeight="1" x14ac:dyDescent="0.15">
      <c r="B5" s="49" t="str">
        <f>+'[1]ANALITICO ING'!B4:J4</f>
        <v>Del 1 de abril al 30 de junio de 2021</v>
      </c>
      <c r="C5" s="50"/>
      <c r="D5" s="50"/>
      <c r="E5" s="50"/>
      <c r="F5" s="50"/>
      <c r="G5" s="50"/>
      <c r="H5" s="50"/>
      <c r="I5" s="51"/>
    </row>
    <row r="6" spans="2:13" ht="16.5" customHeight="1" thickBot="1" x14ac:dyDescent="0.2">
      <c r="B6" s="52" t="s">
        <v>2</v>
      </c>
      <c r="C6" s="53"/>
      <c r="D6" s="53"/>
      <c r="E6" s="53"/>
      <c r="F6" s="53"/>
      <c r="G6" s="53"/>
      <c r="H6" s="53"/>
      <c r="I6" s="54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2" t="s">
        <v>3</v>
      </c>
      <c r="C8" s="33"/>
      <c r="D8" s="38" t="s">
        <v>4</v>
      </c>
      <c r="E8" s="39"/>
      <c r="F8" s="39"/>
      <c r="G8" s="39"/>
      <c r="H8" s="40"/>
      <c r="I8" s="41" t="s">
        <v>5</v>
      </c>
    </row>
    <row r="9" spans="2:13" ht="24.75" customHeight="1" thickBot="1" x14ac:dyDescent="0.2">
      <c r="B9" s="34"/>
      <c r="C9" s="35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2"/>
    </row>
    <row r="10" spans="2:13" ht="14.25" customHeight="1" thickBot="1" x14ac:dyDescent="0.2">
      <c r="B10" s="36"/>
      <c r="C10" s="37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57" t="s">
        <v>13</v>
      </c>
      <c r="C11" s="58"/>
      <c r="D11" s="6">
        <f t="shared" ref="D11:I11" si="0">SUM(D12:D18)</f>
        <v>72910.66</v>
      </c>
      <c r="E11" s="6">
        <f t="shared" si="0"/>
        <v>1319.79</v>
      </c>
      <c r="F11" s="6">
        <f t="shared" si="0"/>
        <v>74230.45</v>
      </c>
      <c r="G11" s="6">
        <v>34408.54</v>
      </c>
      <c r="H11" s="6">
        <v>34408.54</v>
      </c>
      <c r="I11" s="7">
        <f t="shared" si="0"/>
        <v>39821.930000000008</v>
      </c>
      <c r="K11" s="8"/>
    </row>
    <row r="12" spans="2:13" ht="14.25" customHeight="1" x14ac:dyDescent="0.15">
      <c r="B12" s="9"/>
      <c r="C12" s="10" t="s">
        <v>14</v>
      </c>
      <c r="D12" s="11">
        <v>39024.5</v>
      </c>
      <c r="E12" s="12">
        <v>932.82</v>
      </c>
      <c r="F12" s="11">
        <f t="shared" ref="F12:F18" si="1">D12+E12</f>
        <v>39957.32</v>
      </c>
      <c r="G12" s="24">
        <v>19120.93</v>
      </c>
      <c r="H12" s="24">
        <v>19120.93</v>
      </c>
      <c r="I12" s="13">
        <f t="shared" ref="I12:I18" si="2">F12-G12</f>
        <v>20836.39</v>
      </c>
      <c r="K12" s="14"/>
      <c r="M12" s="15"/>
    </row>
    <row r="13" spans="2:13" ht="14.25" customHeight="1" x14ac:dyDescent="0.15">
      <c r="B13" s="9"/>
      <c r="C13" s="10" t="s">
        <v>15</v>
      </c>
      <c r="D13" s="11">
        <v>1230</v>
      </c>
      <c r="E13" s="12">
        <v>-4.22</v>
      </c>
      <c r="F13" s="11">
        <f t="shared" si="1"/>
        <v>1225.78</v>
      </c>
      <c r="G13" s="64">
        <v>631.65</v>
      </c>
      <c r="H13" s="64">
        <v>631.65</v>
      </c>
      <c r="I13" s="13">
        <f t="shared" si="2"/>
        <v>594.13</v>
      </c>
      <c r="M13" s="15"/>
    </row>
    <row r="14" spans="2:13" ht="14.25" customHeight="1" x14ac:dyDescent="0.15">
      <c r="B14" s="9"/>
      <c r="C14" s="10" t="s">
        <v>16</v>
      </c>
      <c r="D14" s="16">
        <v>15293.8</v>
      </c>
      <c r="E14" s="17">
        <v>-301.89999999999998</v>
      </c>
      <c r="F14" s="16">
        <f t="shared" si="1"/>
        <v>14991.9</v>
      </c>
      <c r="G14" s="24">
        <v>5404.61</v>
      </c>
      <c r="H14" s="24">
        <v>5404.61</v>
      </c>
      <c r="I14" s="18">
        <f>F14-G14</f>
        <v>9587.2900000000009</v>
      </c>
      <c r="J14" s="19"/>
      <c r="K14" s="20"/>
      <c r="M14" s="15"/>
    </row>
    <row r="15" spans="2:13" ht="14.25" customHeight="1" x14ac:dyDescent="0.15">
      <c r="B15" s="9"/>
      <c r="C15" s="10" t="s">
        <v>17</v>
      </c>
      <c r="D15" s="11">
        <v>7987</v>
      </c>
      <c r="E15" s="12">
        <v>631.49</v>
      </c>
      <c r="F15" s="11">
        <f t="shared" si="1"/>
        <v>8618.49</v>
      </c>
      <c r="G15" s="24">
        <v>4635.42</v>
      </c>
      <c r="H15" s="24">
        <v>4635.42</v>
      </c>
      <c r="I15" s="13">
        <f t="shared" si="2"/>
        <v>3983.0699999999997</v>
      </c>
      <c r="M15" s="15"/>
    </row>
    <row r="16" spans="2:13" ht="14.25" customHeight="1" x14ac:dyDescent="0.15">
      <c r="B16" s="9"/>
      <c r="C16" s="10" t="s">
        <v>18</v>
      </c>
      <c r="D16" s="11">
        <v>9281.1</v>
      </c>
      <c r="E16" s="12">
        <v>61.6</v>
      </c>
      <c r="F16" s="11">
        <f t="shared" si="1"/>
        <v>9342.7000000000007</v>
      </c>
      <c r="G16" s="24">
        <v>4615.91</v>
      </c>
      <c r="H16" s="24">
        <v>4615.91</v>
      </c>
      <c r="I16" s="13">
        <f t="shared" si="2"/>
        <v>4726.7900000000009</v>
      </c>
      <c r="M16" s="15"/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24">
        <v>0</v>
      </c>
      <c r="H17" s="24">
        <v>0</v>
      </c>
      <c r="I17" s="13">
        <f t="shared" si="2"/>
        <v>0</v>
      </c>
      <c r="M17" s="15"/>
    </row>
    <row r="18" spans="2:13" ht="14.25" customHeight="1" x14ac:dyDescent="0.15">
      <c r="B18" s="9"/>
      <c r="C18" s="10" t="s">
        <v>20</v>
      </c>
      <c r="D18" s="11">
        <v>94.26</v>
      </c>
      <c r="E18" s="12">
        <v>0</v>
      </c>
      <c r="F18" s="11">
        <f t="shared" si="1"/>
        <v>94.26</v>
      </c>
      <c r="G18" s="24">
        <v>0</v>
      </c>
      <c r="H18" s="24">
        <v>0</v>
      </c>
      <c r="I18" s="13">
        <f t="shared" si="2"/>
        <v>94.26</v>
      </c>
      <c r="M18" s="15"/>
    </row>
    <row r="19" spans="2:13" ht="14.25" customHeight="1" x14ac:dyDescent="0.15">
      <c r="B19" s="55" t="s">
        <v>21</v>
      </c>
      <c r="C19" s="56"/>
      <c r="D19" s="21">
        <f t="shared" ref="D19:I19" si="3">SUM(D20:D28)</f>
        <v>12704.76</v>
      </c>
      <c r="E19" s="21">
        <f t="shared" si="3"/>
        <v>833.79</v>
      </c>
      <c r="F19" s="21">
        <f t="shared" si="3"/>
        <v>13538.55</v>
      </c>
      <c r="G19" s="21">
        <f t="shared" si="3"/>
        <v>5581.5399999999991</v>
      </c>
      <c r="H19" s="21">
        <f t="shared" si="3"/>
        <v>5581.57</v>
      </c>
      <c r="I19" s="22">
        <f t="shared" si="3"/>
        <v>7957.0099999999993</v>
      </c>
      <c r="K19" s="8"/>
    </row>
    <row r="20" spans="2:13" ht="22.5" x14ac:dyDescent="0.15">
      <c r="B20" s="9"/>
      <c r="C20" s="10" t="s">
        <v>22</v>
      </c>
      <c r="D20" s="11">
        <v>2812.1</v>
      </c>
      <c r="E20" s="12">
        <v>743.8</v>
      </c>
      <c r="F20" s="11">
        <f>D20+E20</f>
        <v>3555.8999999999996</v>
      </c>
      <c r="G20" s="12">
        <v>583.16999999999996</v>
      </c>
      <c r="H20" s="12">
        <v>583.20000000000005</v>
      </c>
      <c r="I20" s="13">
        <f>F20-G20</f>
        <v>2972.7299999999996</v>
      </c>
    </row>
    <row r="21" spans="2:13" ht="14.25" customHeight="1" x14ac:dyDescent="0.15">
      <c r="B21" s="9"/>
      <c r="C21" s="10" t="s">
        <v>23</v>
      </c>
      <c r="D21" s="11">
        <v>375.17</v>
      </c>
      <c r="E21" s="12">
        <v>50.27</v>
      </c>
      <c r="F21" s="11">
        <f t="shared" ref="F21:F28" si="4">D21+E21</f>
        <v>425.44</v>
      </c>
      <c r="G21" s="12">
        <v>94.79</v>
      </c>
      <c r="H21" s="12">
        <v>94.79</v>
      </c>
      <c r="I21" s="13">
        <f t="shared" ref="I21:I28" si="5">F21-G21</f>
        <v>330.65</v>
      </c>
    </row>
    <row r="22" spans="2:13" ht="14.25" customHeight="1" x14ac:dyDescent="0.15">
      <c r="B22" s="9"/>
      <c r="C22" s="10" t="s">
        <v>24</v>
      </c>
      <c r="D22" s="11">
        <v>0</v>
      </c>
      <c r="E22" s="12">
        <v>0</v>
      </c>
      <c r="F22" s="11">
        <f t="shared" si="4"/>
        <v>0</v>
      </c>
      <c r="G22" s="12">
        <v>0</v>
      </c>
      <c r="H22" s="12">
        <v>0</v>
      </c>
      <c r="I22" s="13">
        <f t="shared" si="5"/>
        <v>0</v>
      </c>
    </row>
    <row r="23" spans="2:13" ht="14.25" customHeight="1" x14ac:dyDescent="0.15">
      <c r="B23" s="9"/>
      <c r="C23" s="10" t="s">
        <v>25</v>
      </c>
      <c r="D23" s="11">
        <v>7172.12</v>
      </c>
      <c r="E23" s="12">
        <v>394.37</v>
      </c>
      <c r="F23" s="11">
        <f t="shared" si="4"/>
        <v>7566.49</v>
      </c>
      <c r="G23" s="12">
        <v>4056.1</v>
      </c>
      <c r="H23" s="12">
        <v>4056.1</v>
      </c>
      <c r="I23" s="13">
        <f t="shared" si="5"/>
        <v>3510.39</v>
      </c>
    </row>
    <row r="24" spans="2:13" ht="14.25" customHeight="1" x14ac:dyDescent="0.15">
      <c r="B24" s="9"/>
      <c r="C24" s="10" t="s">
        <v>26</v>
      </c>
      <c r="D24" s="11">
        <v>385.5</v>
      </c>
      <c r="E24" s="12">
        <v>-24.47</v>
      </c>
      <c r="F24" s="11">
        <f t="shared" si="4"/>
        <v>361.03</v>
      </c>
      <c r="G24" s="12">
        <v>163.72999999999999</v>
      </c>
      <c r="H24" s="12">
        <v>163.72999999999999</v>
      </c>
      <c r="I24" s="13">
        <f t="shared" si="5"/>
        <v>197.29999999999998</v>
      </c>
    </row>
    <row r="25" spans="2:13" ht="14.25" customHeight="1" x14ac:dyDescent="0.15">
      <c r="B25" s="9"/>
      <c r="C25" s="10" t="s">
        <v>27</v>
      </c>
      <c r="D25" s="11">
        <v>217.27</v>
      </c>
      <c r="E25" s="12">
        <v>-24.39</v>
      </c>
      <c r="F25" s="11">
        <f t="shared" si="4"/>
        <v>192.88</v>
      </c>
      <c r="G25" s="12">
        <v>82.31</v>
      </c>
      <c r="H25" s="12">
        <v>82.31</v>
      </c>
      <c r="I25" s="13">
        <f t="shared" si="5"/>
        <v>110.57</v>
      </c>
    </row>
    <row r="26" spans="2:13" ht="14.25" customHeight="1" x14ac:dyDescent="0.15">
      <c r="B26" s="9"/>
      <c r="C26" s="10" t="s">
        <v>28</v>
      </c>
      <c r="D26" s="11">
        <v>726.5</v>
      </c>
      <c r="E26" s="12">
        <v>-52.32</v>
      </c>
      <c r="F26" s="11">
        <f t="shared" si="4"/>
        <v>674.18</v>
      </c>
      <c r="G26" s="12">
        <v>296.52999999999997</v>
      </c>
      <c r="H26" s="12">
        <v>296.52999999999997</v>
      </c>
      <c r="I26" s="13">
        <f t="shared" si="5"/>
        <v>377.65</v>
      </c>
    </row>
    <row r="27" spans="2:13" ht="14.25" customHeight="1" x14ac:dyDescent="0.15">
      <c r="B27" s="9"/>
      <c r="C27" s="10" t="s">
        <v>29</v>
      </c>
      <c r="D27" s="11">
        <v>0</v>
      </c>
      <c r="E27" s="12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30</v>
      </c>
      <c r="D28" s="11">
        <v>1016.1</v>
      </c>
      <c r="E28" s="12">
        <v>-253.47</v>
      </c>
      <c r="F28" s="11">
        <f t="shared" si="4"/>
        <v>762.63</v>
      </c>
      <c r="G28" s="12">
        <v>304.91000000000003</v>
      </c>
      <c r="H28" s="12">
        <v>304.91000000000003</v>
      </c>
      <c r="I28" s="13">
        <f t="shared" si="5"/>
        <v>457.71999999999997</v>
      </c>
    </row>
    <row r="29" spans="2:13" ht="14.25" customHeight="1" x14ac:dyDescent="0.15">
      <c r="B29" s="55" t="s">
        <v>31</v>
      </c>
      <c r="C29" s="56"/>
      <c r="D29" s="21">
        <f t="shared" ref="D29:I29" si="6">SUM(D30:D38)</f>
        <v>14120.689999999999</v>
      </c>
      <c r="E29" s="21">
        <f t="shared" si="6"/>
        <v>-301.62</v>
      </c>
      <c r="F29" s="21">
        <f t="shared" si="6"/>
        <v>13819.07</v>
      </c>
      <c r="G29" s="21">
        <f t="shared" si="6"/>
        <v>5860.23</v>
      </c>
      <c r="H29" s="21">
        <f t="shared" si="6"/>
        <v>5350.29</v>
      </c>
      <c r="I29" s="22">
        <f t="shared" si="6"/>
        <v>7958.8399999999983</v>
      </c>
      <c r="K29" s="8"/>
    </row>
    <row r="30" spans="2:13" ht="14.25" customHeight="1" x14ac:dyDescent="0.15">
      <c r="B30" s="9"/>
      <c r="C30" s="10" t="s">
        <v>32</v>
      </c>
      <c r="D30" s="11">
        <v>2233.4</v>
      </c>
      <c r="E30" s="12">
        <v>-184.76</v>
      </c>
      <c r="F30" s="11">
        <f>D30+E30</f>
        <v>2048.6400000000003</v>
      </c>
      <c r="G30" s="12">
        <v>792.17</v>
      </c>
      <c r="H30" s="12">
        <v>792.17</v>
      </c>
      <c r="I30" s="13">
        <f t="shared" ref="I30:I38" si="7">F30-G30</f>
        <v>1256.4700000000003</v>
      </c>
    </row>
    <row r="31" spans="2:13" ht="14.25" customHeight="1" x14ac:dyDescent="0.15">
      <c r="B31" s="9"/>
      <c r="C31" s="65" t="s">
        <v>33</v>
      </c>
      <c r="D31" s="11">
        <v>20.79</v>
      </c>
      <c r="E31" s="12">
        <v>-10.79</v>
      </c>
      <c r="F31" s="11">
        <f t="shared" ref="F31:F37" si="8">D31+E31</f>
        <v>10</v>
      </c>
      <c r="G31" s="12">
        <v>0</v>
      </c>
      <c r="H31" s="12">
        <v>0</v>
      </c>
      <c r="I31" s="13">
        <f t="shared" si="7"/>
        <v>10</v>
      </c>
    </row>
    <row r="32" spans="2:13" ht="14.25" customHeight="1" x14ac:dyDescent="0.15">
      <c r="B32" s="9"/>
      <c r="C32" s="10" t="s">
        <v>34</v>
      </c>
      <c r="D32" s="11">
        <v>5068.2</v>
      </c>
      <c r="E32" s="12">
        <v>160.04</v>
      </c>
      <c r="F32" s="11">
        <f t="shared" si="8"/>
        <v>5228.24</v>
      </c>
      <c r="G32" s="12">
        <v>2565.0300000000002</v>
      </c>
      <c r="H32" s="12">
        <v>2565.0300000000002</v>
      </c>
      <c r="I32" s="13">
        <f t="shared" si="7"/>
        <v>2663.2099999999996</v>
      </c>
    </row>
    <row r="33" spans="2:9" ht="14.25" customHeight="1" x14ac:dyDescent="0.15">
      <c r="B33" s="9"/>
      <c r="C33" s="65" t="s">
        <v>35</v>
      </c>
      <c r="D33" s="11">
        <v>524.4</v>
      </c>
      <c r="E33" s="12">
        <v>253.9</v>
      </c>
      <c r="F33" s="11">
        <f t="shared" si="8"/>
        <v>778.3</v>
      </c>
      <c r="G33" s="12">
        <v>352.71</v>
      </c>
      <c r="H33" s="12">
        <v>352.71</v>
      </c>
      <c r="I33" s="13">
        <f t="shared" si="7"/>
        <v>425.59</v>
      </c>
    </row>
    <row r="34" spans="2:9" ht="14.25" customHeight="1" x14ac:dyDescent="0.15">
      <c r="B34" s="9"/>
      <c r="C34" s="10" t="s">
        <v>36</v>
      </c>
      <c r="D34" s="11">
        <v>4121.7</v>
      </c>
      <c r="E34" s="12">
        <v>-520.11</v>
      </c>
      <c r="F34" s="11">
        <f t="shared" si="8"/>
        <v>3601.5899999999997</v>
      </c>
      <c r="G34" s="12">
        <v>1296.5</v>
      </c>
      <c r="H34" s="12">
        <v>1296.5</v>
      </c>
      <c r="I34" s="13">
        <f t="shared" si="7"/>
        <v>2305.0899999999997</v>
      </c>
    </row>
    <row r="35" spans="2:9" ht="14.25" customHeight="1" x14ac:dyDescent="0.15">
      <c r="B35" s="9"/>
      <c r="C35" s="10" t="s">
        <v>37</v>
      </c>
      <c r="D35" s="11">
        <v>130.5</v>
      </c>
      <c r="E35" s="12">
        <v>-6.78</v>
      </c>
      <c r="F35" s="11">
        <f t="shared" si="8"/>
        <v>123.72</v>
      </c>
      <c r="G35" s="12">
        <v>35.28</v>
      </c>
      <c r="H35" s="12">
        <v>35.28</v>
      </c>
      <c r="I35" s="13">
        <f>F35-G35</f>
        <v>88.44</v>
      </c>
    </row>
    <row r="36" spans="2:9" ht="14.25" customHeight="1" x14ac:dyDescent="0.15">
      <c r="B36" s="9"/>
      <c r="C36" s="10" t="s">
        <v>38</v>
      </c>
      <c r="D36" s="11">
        <v>116.6</v>
      </c>
      <c r="E36" s="12">
        <v>-56.87</v>
      </c>
      <c r="F36" s="11">
        <f t="shared" si="8"/>
        <v>59.73</v>
      </c>
      <c r="G36" s="12">
        <v>7.4</v>
      </c>
      <c r="H36" s="12">
        <v>7.4</v>
      </c>
      <c r="I36" s="13">
        <f t="shared" si="7"/>
        <v>52.33</v>
      </c>
    </row>
    <row r="37" spans="2:9" ht="14.25" customHeight="1" x14ac:dyDescent="0.15">
      <c r="B37" s="9"/>
      <c r="C37" s="10" t="s">
        <v>39</v>
      </c>
      <c r="D37" s="11">
        <v>301.2</v>
      </c>
      <c r="E37" s="12">
        <v>-2.63</v>
      </c>
      <c r="F37" s="11">
        <f t="shared" si="8"/>
        <v>298.57</v>
      </c>
      <c r="G37" s="12">
        <v>19.600000000000001</v>
      </c>
      <c r="H37" s="12">
        <v>19.600000000000001</v>
      </c>
      <c r="I37" s="13">
        <f t="shared" si="7"/>
        <v>278.96999999999997</v>
      </c>
    </row>
    <row r="38" spans="2:9" ht="14.25" customHeight="1" x14ac:dyDescent="0.15">
      <c r="B38" s="9"/>
      <c r="C38" s="10" t="s">
        <v>40</v>
      </c>
      <c r="D38" s="11">
        <v>1603.9</v>
      </c>
      <c r="E38" s="12">
        <v>66.38</v>
      </c>
      <c r="F38" s="11">
        <f>D38+E38</f>
        <v>1670.2800000000002</v>
      </c>
      <c r="G38" s="12">
        <v>791.54</v>
      </c>
      <c r="H38" s="12">
        <v>281.60000000000002</v>
      </c>
      <c r="I38" s="13">
        <f t="shared" si="7"/>
        <v>878.74000000000024</v>
      </c>
    </row>
    <row r="39" spans="2:9" ht="14.25" customHeight="1" x14ac:dyDescent="0.15">
      <c r="B39" s="55" t="s">
        <v>41</v>
      </c>
      <c r="C39" s="56"/>
      <c r="D39" s="21">
        <f t="shared" ref="D39:I39" si="9">SUM(D40:D48)</f>
        <v>568.6</v>
      </c>
      <c r="E39" s="21">
        <f t="shared" si="9"/>
        <v>0</v>
      </c>
      <c r="F39" s="21">
        <f t="shared" si="9"/>
        <v>568.6</v>
      </c>
      <c r="G39" s="21">
        <f t="shared" si="9"/>
        <v>12.1</v>
      </c>
      <c r="H39" s="21">
        <f t="shared" si="9"/>
        <v>12.1</v>
      </c>
      <c r="I39" s="22">
        <f t="shared" si="9"/>
        <v>556.5</v>
      </c>
    </row>
    <row r="40" spans="2:9" ht="14.25" customHeight="1" x14ac:dyDescent="0.15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65" t="s">
        <v>45</v>
      </c>
      <c r="D43" s="12">
        <v>568.6</v>
      </c>
      <c r="E43" s="12">
        <v>0</v>
      </c>
      <c r="F43" s="12">
        <f t="shared" si="10"/>
        <v>568.6</v>
      </c>
      <c r="G43" s="24">
        <v>12.1</v>
      </c>
      <c r="H43" s="24">
        <v>12.1</v>
      </c>
      <c r="I43" s="13">
        <f t="shared" si="11"/>
        <v>556.5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55" t="s">
        <v>51</v>
      </c>
      <c r="C49" s="56"/>
      <c r="D49" s="21">
        <f t="shared" ref="D49:I49" si="12">SUM(D50:D58)</f>
        <v>13810.2</v>
      </c>
      <c r="E49" s="21">
        <f>SUM(E50:E58)</f>
        <v>0</v>
      </c>
      <c r="F49" s="21">
        <f t="shared" si="12"/>
        <v>13810.2</v>
      </c>
      <c r="G49" s="21">
        <f t="shared" si="12"/>
        <v>453.67</v>
      </c>
      <c r="H49" s="21">
        <f>SUM(H50:H58)</f>
        <v>453.67</v>
      </c>
      <c r="I49" s="22">
        <f t="shared" si="12"/>
        <v>13356.529999999999</v>
      </c>
      <c r="K49" s="15"/>
      <c r="L49" s="23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5311.6</v>
      </c>
      <c r="E50" s="12">
        <v>0</v>
      </c>
      <c r="F50" s="11">
        <f t="shared" ref="F50:F58" si="13">D50+E50</f>
        <v>5311.6</v>
      </c>
      <c r="G50" s="24">
        <v>453.67</v>
      </c>
      <c r="H50" s="24">
        <v>453.67</v>
      </c>
      <c r="I50" s="13">
        <f t="shared" ref="I50:I58" si="14">F50-G50</f>
        <v>4857.93</v>
      </c>
      <c r="N50" s="1">
        <v>1009.2</v>
      </c>
      <c r="O50" s="23">
        <f t="shared" ref="O50:O58" si="15">+N50-H50</f>
        <v>555.53</v>
      </c>
    </row>
    <row r="51" spans="2:15" ht="14.25" customHeight="1" x14ac:dyDescent="0.15">
      <c r="B51" s="9"/>
      <c r="C51" s="10" t="s">
        <v>53</v>
      </c>
      <c r="D51" s="11">
        <v>676.3</v>
      </c>
      <c r="E51" s="12">
        <v>0</v>
      </c>
      <c r="F51" s="11">
        <f t="shared" si="13"/>
        <v>676.3</v>
      </c>
      <c r="G51" s="24">
        <v>0</v>
      </c>
      <c r="H51" s="24">
        <v>0</v>
      </c>
      <c r="I51" s="13">
        <f t="shared" si="14"/>
        <v>676.3</v>
      </c>
      <c r="N51" s="1">
        <v>19.2</v>
      </c>
      <c r="O51" s="23">
        <f t="shared" si="15"/>
        <v>19.2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0</v>
      </c>
      <c r="F52" s="11">
        <f t="shared" si="13"/>
        <v>1267.7</v>
      </c>
      <c r="G52" s="24">
        <v>0</v>
      </c>
      <c r="H52" s="24">
        <v>0</v>
      </c>
      <c r="I52" s="13">
        <f t="shared" si="14"/>
        <v>1267.7</v>
      </c>
      <c r="K52" s="15"/>
      <c r="N52" s="1">
        <v>5.6</v>
      </c>
      <c r="O52" s="23">
        <f t="shared" si="15"/>
        <v>5.6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24">
        <v>0</v>
      </c>
      <c r="H53" s="24">
        <v>0</v>
      </c>
      <c r="I53" s="13">
        <f t="shared" si="14"/>
        <v>500</v>
      </c>
      <c r="O53" s="23">
        <f t="shared" si="15"/>
        <v>0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24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 x14ac:dyDescent="0.15">
      <c r="B55" s="9"/>
      <c r="C55" s="10" t="s">
        <v>57</v>
      </c>
      <c r="D55" s="11">
        <v>4014.8</v>
      </c>
      <c r="E55" s="12">
        <v>0</v>
      </c>
      <c r="F55" s="11">
        <f t="shared" si="13"/>
        <v>4014.8</v>
      </c>
      <c r="G55" s="24">
        <v>0</v>
      </c>
      <c r="H55" s="24">
        <v>0</v>
      </c>
      <c r="I55" s="13">
        <f t="shared" si="14"/>
        <v>4014.8</v>
      </c>
      <c r="N55" s="1">
        <v>55.2</v>
      </c>
      <c r="O55" s="23">
        <f t="shared" si="15"/>
        <v>55.2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24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0</v>
      </c>
      <c r="F57" s="11">
        <f t="shared" si="13"/>
        <v>0</v>
      </c>
      <c r="G57" s="24">
        <v>0</v>
      </c>
      <c r="H57" s="24">
        <v>0</v>
      </c>
      <c r="I57" s="13">
        <f t="shared" si="14"/>
        <v>0</v>
      </c>
      <c r="O57" s="23">
        <f t="shared" si="15"/>
        <v>0</v>
      </c>
    </row>
    <row r="58" spans="2:15" ht="14.25" customHeight="1" x14ac:dyDescent="0.15">
      <c r="B58" s="9"/>
      <c r="C58" s="10" t="s">
        <v>60</v>
      </c>
      <c r="D58" s="11">
        <v>2039.8</v>
      </c>
      <c r="E58" s="12">
        <v>0</v>
      </c>
      <c r="F58" s="11">
        <f t="shared" si="13"/>
        <v>2039.8</v>
      </c>
      <c r="G58" s="24">
        <v>0</v>
      </c>
      <c r="H58" s="24">
        <v>0</v>
      </c>
      <c r="I58" s="13">
        <f t="shared" si="14"/>
        <v>2039.8</v>
      </c>
      <c r="N58" s="1">
        <v>6.9</v>
      </c>
      <c r="O58" s="23">
        <f t="shared" si="15"/>
        <v>6.9</v>
      </c>
    </row>
    <row r="59" spans="2:15" ht="14.25" customHeight="1" x14ac:dyDescent="0.15">
      <c r="B59" s="55" t="s">
        <v>61</v>
      </c>
      <c r="C59" s="56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55" t="s">
        <v>65</v>
      </c>
      <c r="C63" s="56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 x14ac:dyDescent="0.15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55" t="s">
        <v>73</v>
      </c>
      <c r="C71" s="56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 x14ac:dyDescent="0.15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55" t="s">
        <v>77</v>
      </c>
      <c r="C75" s="56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 x14ac:dyDescent="0.15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27"/>
      <c r="C83" s="28" t="s">
        <v>85</v>
      </c>
      <c r="D83" s="29">
        <f t="shared" ref="D83:I83" si="24">D11+D19+D29+D39+D49+D59+D63+D71+D75</f>
        <v>114114.91</v>
      </c>
      <c r="E83" s="29">
        <f t="shared" si="24"/>
        <v>1851.96</v>
      </c>
      <c r="F83" s="29">
        <f>F11+F19+F29+F39+F49+F59+F63+F71+F75</f>
        <v>115966.87000000001</v>
      </c>
      <c r="G83" s="29">
        <f t="shared" si="24"/>
        <v>46316.079999999994</v>
      </c>
      <c r="H83" s="29">
        <f>H11+H19+H29+H39+H49+H59+H63+H71+H75</f>
        <v>45806.17</v>
      </c>
      <c r="I83" s="29">
        <f t="shared" si="24"/>
        <v>69650.81</v>
      </c>
      <c r="K83" s="30"/>
    </row>
    <row r="84" spans="2:13" ht="6.75" customHeight="1" x14ac:dyDescent="0.15"/>
    <row r="85" spans="2:13" x14ac:dyDescent="0.15">
      <c r="B85" s="59"/>
      <c r="C85" s="59"/>
      <c r="D85" s="59"/>
      <c r="E85" s="60"/>
      <c r="F85" s="59"/>
      <c r="G85" s="59"/>
      <c r="H85" s="60"/>
      <c r="I85" s="59"/>
      <c r="L85" s="23"/>
    </row>
    <row r="86" spans="2:13" x14ac:dyDescent="0.15">
      <c r="B86" s="59"/>
      <c r="C86" s="59"/>
      <c r="D86" s="61"/>
      <c r="E86" s="61"/>
      <c r="F86" s="59"/>
      <c r="G86" s="59"/>
      <c r="H86" s="62"/>
      <c r="I86" s="59"/>
      <c r="K86" s="23"/>
    </row>
    <row r="87" spans="2:13" x14ac:dyDescent="0.15">
      <c r="B87" s="59"/>
      <c r="C87" s="59"/>
      <c r="D87" s="59"/>
      <c r="E87" s="59"/>
      <c r="F87" s="59"/>
      <c r="G87" s="59"/>
      <c r="H87" s="61"/>
      <c r="I87" s="59"/>
    </row>
    <row r="88" spans="2:13" x14ac:dyDescent="0.15">
      <c r="B88" s="59"/>
      <c r="C88" s="59"/>
      <c r="D88" s="59"/>
      <c r="E88" s="59"/>
      <c r="F88" s="59"/>
      <c r="G88" s="59"/>
      <c r="H88" s="59"/>
      <c r="I88" s="59"/>
    </row>
    <row r="89" spans="2:13" x14ac:dyDescent="0.15">
      <c r="B89" s="59"/>
      <c r="C89" s="59"/>
      <c r="D89" s="59"/>
      <c r="E89" s="63"/>
      <c r="F89" s="59"/>
      <c r="G89" s="59"/>
      <c r="H89" s="59"/>
      <c r="I89" s="59"/>
    </row>
    <row r="90" spans="2:13" x14ac:dyDescent="0.15">
      <c r="B90" s="59"/>
      <c r="C90" s="59"/>
      <c r="D90" s="59"/>
      <c r="E90" s="63"/>
      <c r="F90" s="59"/>
      <c r="G90" s="59"/>
      <c r="H90" s="59"/>
      <c r="I90" s="59"/>
    </row>
    <row r="91" spans="2:13" x14ac:dyDescent="0.15">
      <c r="B91" s="59"/>
      <c r="C91" s="59"/>
      <c r="D91" s="59"/>
      <c r="E91" s="63"/>
      <c r="F91" s="59"/>
      <c r="G91" s="59"/>
      <c r="H91" s="59"/>
      <c r="I91" s="59"/>
    </row>
    <row r="92" spans="2:13" x14ac:dyDescent="0.15">
      <c r="B92" s="59"/>
      <c r="C92" s="59"/>
      <c r="D92" s="59"/>
      <c r="E92" s="63"/>
      <c r="F92" s="63"/>
      <c r="G92" s="59"/>
      <c r="H92" s="59"/>
      <c r="I92" s="59"/>
    </row>
    <row r="93" spans="2:13" x14ac:dyDescent="0.15">
      <c r="E93" s="31"/>
      <c r="F93" s="31"/>
    </row>
    <row r="94" spans="2:13" x14ac:dyDescent="0.15">
      <c r="E94" s="31"/>
      <c r="F94" s="31"/>
    </row>
    <row r="95" spans="2:13" x14ac:dyDescent="0.15">
      <c r="E95" s="31"/>
      <c r="F95" s="31"/>
    </row>
    <row r="96" spans="2:13" x14ac:dyDescent="0.15">
      <c r="F96" s="31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8:C10"/>
    <mergeCell ref="D8:H8"/>
    <mergeCell ref="I8:I9"/>
    <mergeCell ref="B2:I2"/>
    <mergeCell ref="B3:I3"/>
    <mergeCell ref="B4:I4"/>
    <mergeCell ref="B5:I5"/>
    <mergeCell ref="B6:I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2020-02-05T21:32:52Z</cp:lastPrinted>
  <dcterms:created xsi:type="dcterms:W3CDTF">2019-10-23T17:11:57Z</dcterms:created>
  <dcterms:modified xsi:type="dcterms:W3CDTF">2021-09-03T18:14:45Z</dcterms:modified>
</cp:coreProperties>
</file>